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Copy of Sheet1" sheetId="2" r:id="rId6"/>
  </sheets>
  <definedNames/>
  <calcPr/>
</workbook>
</file>

<file path=xl/sharedStrings.xml><?xml version="1.0" encoding="utf-8"?>
<sst xmlns="http://schemas.openxmlformats.org/spreadsheetml/2006/main" count="85" uniqueCount="51">
  <si>
    <t>Your Company Name</t>
  </si>
  <si>
    <t>Income Statement</t>
  </si>
  <si>
    <t xml:space="preserve"> </t>
  </si>
  <si>
    <t>$ Variance</t>
  </si>
  <si>
    <t>% of Total</t>
  </si>
  <si>
    <t xml:space="preserve">  Notes:</t>
  </si>
  <si>
    <t>Revenue</t>
  </si>
  <si>
    <t xml:space="preserve">  Sales</t>
  </si>
  <si>
    <r>
      <rPr>
        <rFont val="Proxima Nova"/>
        <i/>
        <color theme="1"/>
        <sz val="12.0"/>
      </rPr>
      <t xml:space="preserve">  Less:</t>
    </r>
    <r>
      <rPr>
        <rFont val="Proxima Nova"/>
        <color theme="1"/>
        <sz val="12.0"/>
      </rPr>
      <t xml:space="preserve"> Sales Returns</t>
    </r>
  </si>
  <si>
    <r>
      <rPr>
        <rFont val="Proxima Nova"/>
        <i/>
        <color theme="1"/>
        <sz val="12.0"/>
      </rPr>
      <t xml:space="preserve">  Less:</t>
    </r>
    <r>
      <rPr>
        <rFont val="Proxima Nova"/>
        <color theme="1"/>
        <sz val="12.0"/>
      </rPr>
      <t xml:space="preserve"> Discounts</t>
    </r>
  </si>
  <si>
    <t xml:space="preserve">  Net sales</t>
  </si>
  <si>
    <t>Cost of Goods Sold</t>
  </si>
  <si>
    <t xml:space="preserve">  Notes: </t>
  </si>
  <si>
    <r>
      <rPr>
        <rFont val="Proxima Nova"/>
        <b/>
        <color theme="1"/>
        <sz val="12.0"/>
      </rPr>
      <t xml:space="preserve">  </t>
    </r>
    <r>
      <rPr>
        <rFont val="Proxima Nova"/>
        <b val="0"/>
        <color theme="1"/>
        <sz val="12.0"/>
      </rPr>
      <t>Materials</t>
    </r>
  </si>
  <si>
    <t xml:space="preserve">  Labor</t>
  </si>
  <si>
    <t xml:space="preserve">  Overhead</t>
  </si>
  <si>
    <r>
      <rPr>
        <rFont val="Proxima Nova"/>
        <i/>
        <color theme="1"/>
        <sz val="12.0"/>
      </rPr>
      <t xml:space="preserve"> </t>
    </r>
    <r>
      <rPr>
        <rFont val="Proxima Nova"/>
        <b/>
        <i/>
        <color theme="1"/>
        <sz val="12.0"/>
      </rPr>
      <t>Total Cost of Goods Sold</t>
    </r>
  </si>
  <si>
    <t xml:space="preserve"> Gross Income</t>
  </si>
  <si>
    <t>Operating Expenses</t>
  </si>
  <si>
    <t xml:space="preserve">  Advertising</t>
  </si>
  <si>
    <t xml:space="preserve">  Delivery/Freight Expense</t>
  </si>
  <si>
    <t xml:space="preserve">  Depreciation</t>
  </si>
  <si>
    <t xml:space="preserve">  Interest</t>
  </si>
  <si>
    <t xml:space="preserve">  Insurance</t>
  </si>
  <si>
    <t xml:space="preserve">  Mileage</t>
  </si>
  <si>
    <t xml:space="preserve">  Office Supplies</t>
  </si>
  <si>
    <t xml:space="preserve">  Other Expenses</t>
  </si>
  <si>
    <t xml:space="preserve">  Rent</t>
  </si>
  <si>
    <t xml:space="preserve">  Repairs &amp; Maintenance</t>
  </si>
  <si>
    <t xml:space="preserve">  Travel</t>
  </si>
  <si>
    <t xml:space="preserve">  Total Operating Expenses</t>
  </si>
  <si>
    <r>
      <rPr>
        <rFont val="Proxima Nova"/>
        <b/>
        <color theme="1"/>
        <sz val="12.0"/>
      </rPr>
      <t xml:space="preserve">Operating Profit </t>
    </r>
    <r>
      <rPr>
        <rFont val="Proxima Nova"/>
        <b val="0"/>
        <i/>
        <color theme="1"/>
        <sz val="12.0"/>
      </rPr>
      <t>(Loss)</t>
    </r>
  </si>
  <si>
    <t>Other Income</t>
  </si>
  <si>
    <t xml:space="preserve">  Interest Income</t>
  </si>
  <si>
    <t xml:space="preserve">  Other Income</t>
  </si>
  <si>
    <r>
      <rPr>
        <rFont val="Proxima Nova"/>
        <b/>
        <color theme="1"/>
        <sz val="12.0"/>
      </rPr>
      <t xml:space="preserve">Net Income </t>
    </r>
    <r>
      <rPr>
        <rFont val="Proxima Nova"/>
        <b val="0"/>
        <i/>
        <color theme="1"/>
        <sz val="12.0"/>
      </rPr>
      <t>(Loss)</t>
    </r>
    <r>
      <rPr>
        <rFont val="Proxima Nova"/>
        <b/>
        <color theme="1"/>
        <sz val="12.0"/>
      </rPr>
      <t xml:space="preserve"> Before Taxes</t>
    </r>
  </si>
  <si>
    <r>
      <rPr>
        <rFont val="Proxima Nova"/>
        <i/>
        <color theme="1"/>
        <sz val="12.0"/>
      </rPr>
      <t xml:space="preserve">  Less:</t>
    </r>
    <r>
      <rPr>
        <rFont val="Proxima Nova"/>
        <color theme="1"/>
        <sz val="12.0"/>
      </rPr>
      <t xml:space="preserve"> Tax Expense</t>
    </r>
  </si>
  <si>
    <r>
      <rPr>
        <rFont val="Proxima Nova"/>
        <b/>
        <color theme="1"/>
        <sz val="14.0"/>
      </rPr>
      <t xml:space="preserve"> Net Income </t>
    </r>
    <r>
      <rPr>
        <rFont val="Proxima Nova"/>
        <b val="0"/>
        <i/>
        <color theme="1"/>
        <sz val="14.0"/>
      </rPr>
      <t>(Loss)</t>
    </r>
  </si>
  <si>
    <r>
      <rPr>
        <rFont val="Proxima Nova"/>
        <b val="0"/>
        <color rgb="FF000000"/>
        <sz val="11.0"/>
      </rPr>
      <t xml:space="preserve">courtesy of </t>
    </r>
    <r>
      <rPr>
        <rFont val="Proxima Nova"/>
        <b/>
        <color rgb="FF073976"/>
        <sz val="11.0"/>
      </rPr>
      <t>Trulysmall.com</t>
    </r>
  </si>
  <si>
    <t>YOUR COMPANY NAME</t>
  </si>
  <si>
    <t>INCOME STATEMENT</t>
  </si>
  <si>
    <t>AS OF: (DATE)</t>
  </si>
  <si>
    <t xml:space="preserve">  </t>
  </si>
  <si>
    <r>
      <rPr>
        <rFont val="Proxima Nova"/>
        <i/>
        <color theme="1"/>
        <sz val="12.0"/>
      </rPr>
      <t xml:space="preserve">  Less:</t>
    </r>
    <r>
      <rPr>
        <rFont val="Proxima Nova"/>
        <color theme="1"/>
        <sz val="12.0"/>
      </rPr>
      <t xml:space="preserve"> Sales Returns</t>
    </r>
  </si>
  <si>
    <r>
      <rPr>
        <rFont val="Proxima Nova"/>
        <i/>
        <color theme="1"/>
        <sz val="12.0"/>
      </rPr>
      <t xml:space="preserve">  Less:</t>
    </r>
    <r>
      <rPr>
        <rFont val="Proxima Nova"/>
        <color theme="1"/>
        <sz val="12.0"/>
      </rPr>
      <t xml:space="preserve"> Discounts</t>
    </r>
  </si>
  <si>
    <r>
      <rPr>
        <rFont val="Proxima Nova"/>
        <b/>
        <color theme="1"/>
        <sz val="12.0"/>
      </rPr>
      <t xml:space="preserve">  </t>
    </r>
    <r>
      <rPr>
        <rFont val="Proxima Nova"/>
        <b val="0"/>
        <color theme="1"/>
        <sz val="12.0"/>
      </rPr>
      <t>Materials</t>
    </r>
  </si>
  <si>
    <r>
      <rPr>
        <rFont val="Proxima Nova"/>
        <color theme="1"/>
        <sz val="12.0"/>
      </rPr>
      <t xml:space="preserve"> </t>
    </r>
    <r>
      <rPr>
        <rFont val="Proxima Nova"/>
        <b/>
        <color theme="1"/>
        <sz val="12.0"/>
      </rPr>
      <t>Total Cost of Goods Sold</t>
    </r>
  </si>
  <si>
    <r>
      <rPr>
        <rFont val="Proxima Nova"/>
        <b/>
        <color theme="1"/>
        <sz val="12.0"/>
      </rPr>
      <t xml:space="preserve">Operating Profit </t>
    </r>
    <r>
      <rPr>
        <rFont val="Proxima Nova"/>
        <b val="0"/>
        <i/>
        <color theme="1"/>
        <sz val="12.0"/>
      </rPr>
      <t>(Loss)</t>
    </r>
  </si>
  <si>
    <r>
      <rPr>
        <rFont val="Proxima Nova"/>
        <b/>
        <color theme="1"/>
        <sz val="12.0"/>
      </rPr>
      <t xml:space="preserve">Net Income </t>
    </r>
    <r>
      <rPr>
        <rFont val="Proxima Nova"/>
        <b val="0"/>
        <i/>
        <color theme="1"/>
        <sz val="12.0"/>
      </rPr>
      <t>(Loss)</t>
    </r>
    <r>
      <rPr>
        <rFont val="Proxima Nova"/>
        <b/>
        <color theme="1"/>
        <sz val="12.0"/>
      </rPr>
      <t xml:space="preserve"> Before Taxes</t>
    </r>
  </si>
  <si>
    <r>
      <rPr>
        <rFont val="Proxima Nova"/>
        <i/>
        <color theme="1"/>
        <sz val="12.0"/>
      </rPr>
      <t xml:space="preserve">  Less:</t>
    </r>
    <r>
      <rPr>
        <rFont val="Proxima Nova"/>
        <color theme="1"/>
        <sz val="12.0"/>
      </rPr>
      <t xml:space="preserve"> Tax Expense</t>
    </r>
  </si>
  <si>
    <r>
      <rPr>
        <rFont val="Proxima Nova"/>
        <b/>
        <color theme="1"/>
        <sz val="14.0"/>
      </rPr>
      <t xml:space="preserve"> Net Income </t>
    </r>
    <r>
      <rPr>
        <rFont val="Proxima Nova"/>
        <b val="0"/>
        <i/>
        <color theme="1"/>
        <sz val="14.0"/>
      </rPr>
      <t>(Loss)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</si>
</sst>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mmmm&quot; &quot;d&quot;, &quot;yyyy"/>
    <numFmt numFmtId="166" formatCode="&quot;$&quot;#,##0"/>
    <numFmt numFmtId="167" formatCode="&quot;$&quot;#,##0.00"/>
  </numFmts>
  <fonts count="21">
    <font>
      <sz val="10.0"/>
      <color rgb="FF000000"/>
      <name val="Arial"/>
      <scheme val="minor"/>
    </font>
    <font>
      <color theme="1"/>
      <name val="Proxima Nova"/>
    </font>
    <font>
      <b/>
      <sz val="24.0"/>
      <color rgb="FF073763"/>
      <name val="Proxima Nova"/>
    </font>
    <font>
      <b/>
      <sz val="12.0"/>
      <color theme="1"/>
      <name val="Proxima Nova"/>
    </font>
    <font>
      <b/>
      <sz val="11.0"/>
      <color rgb="FF000000"/>
      <name val="Proxima Nova"/>
    </font>
    <font>
      <sz val="12.0"/>
      <color rgb="FF073763"/>
      <name val="Proxima Nova"/>
    </font>
    <font>
      <b/>
      <sz val="12.0"/>
      <color rgb="FFFFFFFF"/>
      <name val="Proxima Nova"/>
    </font>
    <font/>
    <font>
      <b/>
      <sz val="10.0"/>
      <color rgb="FFFFFFFF"/>
      <name val="Proxima Nova"/>
    </font>
    <font>
      <b/>
      <sz val="11.0"/>
      <color theme="1"/>
      <name val="Proxima Nova"/>
    </font>
    <font>
      <sz val="12.0"/>
      <color theme="1"/>
      <name val="Proxima Nova"/>
    </font>
    <font>
      <sz val="11.0"/>
      <color theme="1"/>
      <name val="Proxima Nova"/>
    </font>
    <font>
      <sz val="10.0"/>
      <color theme="1"/>
      <name val="Proxima Nova"/>
    </font>
    <font>
      <b/>
      <sz val="10.0"/>
      <color theme="1"/>
      <name val="Proxima Nova"/>
    </font>
    <font>
      <i/>
      <sz val="12.0"/>
      <color theme="1"/>
      <name val="Proxima Nova"/>
    </font>
    <font>
      <b/>
      <i/>
      <sz val="12.0"/>
      <color theme="1"/>
      <name val="Proxima Nova"/>
    </font>
    <font>
      <b/>
      <i/>
      <sz val="10.0"/>
      <color theme="1"/>
      <name val="Proxima Nova"/>
    </font>
    <font>
      <b/>
      <sz val="14.0"/>
      <color theme="1"/>
      <name val="Proxima Nova"/>
    </font>
    <font>
      <b/>
      <sz val="12.0"/>
      <color rgb="FF073976"/>
      <name val="Proxima Nova"/>
    </font>
    <font>
      <b/>
      <sz val="11.0"/>
      <color rgb="FF073976"/>
      <name val="Proxima Nova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F3F3F3"/>
        <bgColor rgb="FFF3F3F3"/>
      </patternFill>
    </fill>
  </fills>
  <borders count="23">
    <border/>
    <border>
      <bottom style="thin">
        <color rgb="FFF3F3F3"/>
      </bottom>
    </border>
    <border>
      <left style="thin">
        <color rgb="FFFFFFFF"/>
      </left>
    </border>
    <border>
      <right style="thick">
        <color rgb="FFFFFFFF"/>
      </right>
    </border>
    <border>
      <left style="hair">
        <color rgb="FF999999"/>
      </left>
      <right style="hair">
        <color rgb="FF999999"/>
      </right>
      <top style="hair">
        <color rgb="FF999999"/>
      </top>
    </border>
    <border>
      <bottom style="dotted">
        <color rgb="FFCCCCCC"/>
      </bottom>
    </border>
    <border>
      <right style="thick">
        <color rgb="FFFFFFFF"/>
      </right>
      <bottom style="dotted">
        <color rgb="FFCCCCCC"/>
      </bottom>
    </border>
    <border>
      <left style="hair">
        <color rgb="FF999999"/>
      </left>
      <right style="hair">
        <color rgb="FF999999"/>
      </right>
    </border>
    <border>
      <top style="medium">
        <color rgb="FFCCCCCC"/>
      </top>
    </border>
    <border>
      <right style="thick">
        <color rgb="FFFFFFFF"/>
      </right>
      <top style="medium">
        <color rgb="FFCCCCCC"/>
      </top>
    </border>
    <border>
      <top style="thick">
        <color rgb="FFFFFFFF"/>
      </top>
    </border>
    <border>
      <left style="hair">
        <color rgb="FF999999"/>
      </left>
      <right style="hair">
        <color rgb="FF999999"/>
      </right>
      <bottom style="hair">
        <color rgb="FF999999"/>
      </bottom>
    </border>
    <border>
      <top style="dotted">
        <color rgb="FFF3F3F3"/>
      </top>
      <bottom style="dotted">
        <color rgb="FFB7B7B7"/>
      </bottom>
    </border>
    <border>
      <top style="dotted">
        <color rgb="FFCCCCCC"/>
      </top>
      <bottom style="dotted">
        <color rgb="FFCCCCCC"/>
      </bottom>
    </border>
    <border>
      <right style="thick">
        <color rgb="FFFFFFFF"/>
      </right>
      <top style="dotted">
        <color rgb="FFCCCCCC"/>
      </top>
      <bottom style="dotted">
        <color rgb="FFCCCCCC"/>
      </bottom>
    </border>
    <border>
      <top style="dotted">
        <color rgb="FFB7B7B7"/>
      </top>
      <bottom style="dotted">
        <color rgb="FFCCCCCC"/>
      </bottom>
    </border>
    <border>
      <top style="dotted">
        <color rgb="FFCCCCCC"/>
      </top>
    </border>
    <border>
      <right style="thick">
        <color rgb="FFFFFFFF"/>
      </right>
      <top style="dotted">
        <color rgb="FFCCCCCC"/>
      </top>
    </border>
    <border>
      <top style="dotted">
        <color rgb="FFB7B7B7"/>
      </top>
    </border>
    <border>
      <top style="thick">
        <color rgb="FFCCCCCC"/>
      </top>
    </border>
    <border>
      <right style="thick">
        <color rgb="FFFFFFFF"/>
      </right>
      <top style="thick">
        <color rgb="FFCCCCCC"/>
      </top>
    </border>
    <border>
      <right style="hair">
        <color rgb="FFCCCCCC"/>
      </right>
    </border>
    <border>
      <bottom style="hair">
        <color rgb="FFCCCCCC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2" fontId="1" numFmtId="0" xfId="0" applyFill="1" applyFont="1"/>
    <xf borderId="0" fillId="0" fontId="2" numFmtId="164" xfId="0" applyAlignment="1" applyFont="1" applyNumberFormat="1">
      <alignment horizontal="center" readingOrder="0"/>
    </xf>
    <xf borderId="0" fillId="2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2" fontId="3" numFmtId="165" xfId="0" applyAlignment="1" applyFont="1" applyNumberFormat="1">
      <alignment horizontal="center" readingOrder="0"/>
    </xf>
    <xf borderId="0" fillId="0" fontId="3" numFmtId="165" xfId="0" applyAlignment="1" applyFont="1" applyNumberFormat="1">
      <alignment horizontal="center"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5" numFmtId="0" xfId="0" applyAlignment="1" applyFont="1">
      <alignment horizontal="left" readingOrder="0"/>
    </xf>
    <xf borderId="0" fillId="0" fontId="1" numFmtId="164" xfId="0" applyAlignment="1" applyFont="1" applyNumberFormat="1">
      <alignment horizontal="center"/>
    </xf>
    <xf borderId="0" fillId="3" fontId="6" numFmtId="0" xfId="0" applyAlignment="1" applyFill="1" applyFont="1">
      <alignment readingOrder="0" vertical="center"/>
    </xf>
    <xf borderId="0" fillId="2" fontId="6" numFmtId="0" xfId="0" applyAlignment="1" applyFont="1">
      <alignment readingOrder="0" vertical="center"/>
    </xf>
    <xf borderId="1" fillId="3" fontId="6" numFmtId="0" xfId="0" applyAlignment="1" applyBorder="1" applyFont="1">
      <alignment horizontal="center" readingOrder="0"/>
    </xf>
    <xf borderId="1" fillId="0" fontId="7" numFmtId="0" xfId="0" applyBorder="1" applyFont="1"/>
    <xf borderId="0" fillId="2" fontId="6" numFmtId="0" xfId="0" applyAlignment="1" applyFont="1">
      <alignment horizontal="center" readingOrder="0"/>
    </xf>
    <xf borderId="0" fillId="3" fontId="6" numFmtId="0" xfId="0" applyAlignment="1" applyFont="1">
      <alignment horizontal="center" readingOrder="0" vertical="center"/>
    </xf>
    <xf borderId="0" fillId="3" fontId="6" numFmtId="0" xfId="0" applyAlignment="1" applyFont="1">
      <alignment horizontal="right" readingOrder="0"/>
    </xf>
    <xf borderId="2" fillId="3" fontId="8" numFmtId="164" xfId="0" applyAlignment="1" applyBorder="1" applyFont="1" applyNumberFormat="1">
      <alignment horizontal="center" readingOrder="0"/>
    </xf>
    <xf borderId="0" fillId="2" fontId="6" numFmtId="0" xfId="0" applyAlignment="1" applyFont="1">
      <alignment readingOrder="0"/>
    </xf>
    <xf borderId="0" fillId="3" fontId="6" numFmtId="0" xfId="0" applyAlignment="1" applyFont="1">
      <alignment horizontal="center" readingOrder="0"/>
    </xf>
    <xf borderId="2" fillId="0" fontId="9" numFmtId="0" xfId="0" applyAlignment="1" applyBorder="1" applyFont="1">
      <alignment readingOrder="0"/>
    </xf>
    <xf borderId="0" fillId="0" fontId="9" numFmtId="0" xfId="0" applyAlignment="1" applyFont="1">
      <alignment readingOrder="0"/>
    </xf>
    <xf borderId="0" fillId="4" fontId="3" numFmtId="0" xfId="0" applyAlignment="1" applyFill="1" applyFont="1">
      <alignment readingOrder="0"/>
    </xf>
    <xf borderId="3" fillId="2" fontId="3" numFmtId="0" xfId="0" applyAlignment="1" applyBorder="1" applyFont="1">
      <alignment readingOrder="0"/>
    </xf>
    <xf borderId="0" fillId="4" fontId="10" numFmtId="166" xfId="0" applyAlignment="1" applyFont="1" applyNumberFormat="1">
      <alignment horizontal="right" readingOrder="0"/>
    </xf>
    <xf borderId="0" fillId="4" fontId="10" numFmtId="164" xfId="0" applyAlignment="1" applyFont="1" applyNumberFormat="1">
      <alignment horizontal="center" readingOrder="0"/>
    </xf>
    <xf borderId="0" fillId="2" fontId="10" numFmtId="166" xfId="0" applyAlignment="1" applyFont="1" applyNumberFormat="1">
      <alignment horizontal="right" readingOrder="0"/>
    </xf>
    <xf borderId="4" fillId="0" fontId="11" numFmtId="0" xfId="0" applyAlignment="1" applyBorder="1" applyFont="1">
      <alignment readingOrder="0" shrinkToFit="0" wrapText="1"/>
    </xf>
    <xf borderId="0" fillId="0" fontId="11" numFmtId="0" xfId="0" applyAlignment="1" applyFont="1">
      <alignment readingOrder="0"/>
    </xf>
    <xf borderId="5" fillId="4" fontId="10" numFmtId="0" xfId="0" applyAlignment="1" applyBorder="1" applyFont="1">
      <alignment readingOrder="0"/>
    </xf>
    <xf borderId="6" fillId="2" fontId="10" numFmtId="0" xfId="0" applyAlignment="1" applyBorder="1" applyFont="1">
      <alignment readingOrder="0"/>
    </xf>
    <xf borderId="5" fillId="4" fontId="10" numFmtId="166" xfId="0" applyAlignment="1" applyBorder="1" applyFont="1" applyNumberFormat="1">
      <alignment horizontal="right" readingOrder="0"/>
    </xf>
    <xf borderId="5" fillId="4" fontId="12" numFmtId="164" xfId="0" applyAlignment="1" applyBorder="1" applyFont="1" applyNumberFormat="1">
      <alignment horizontal="center" readingOrder="0"/>
    </xf>
    <xf borderId="5" fillId="2" fontId="10" numFmtId="166" xfId="0" applyAlignment="1" applyBorder="1" applyFont="1" applyNumberFormat="1">
      <alignment horizontal="right" readingOrder="0"/>
    </xf>
    <xf borderId="7" fillId="0" fontId="7" numFmtId="0" xfId="0" applyBorder="1" applyFont="1"/>
    <xf borderId="0" fillId="4" fontId="10" numFmtId="0" xfId="0" applyAlignment="1" applyFont="1">
      <alignment readingOrder="0"/>
    </xf>
    <xf borderId="3" fillId="2" fontId="10" numFmtId="0" xfId="0" applyAlignment="1" applyBorder="1" applyFont="1">
      <alignment readingOrder="0"/>
    </xf>
    <xf borderId="8" fillId="4" fontId="3" numFmtId="0" xfId="0" applyAlignment="1" applyBorder="1" applyFont="1">
      <alignment readingOrder="0"/>
    </xf>
    <xf borderId="9" fillId="2" fontId="3" numFmtId="0" xfId="0" applyAlignment="1" applyBorder="1" applyFont="1">
      <alignment readingOrder="0"/>
    </xf>
    <xf borderId="8" fillId="4" fontId="3" numFmtId="166" xfId="0" applyAlignment="1" applyBorder="1" applyFont="1" applyNumberFormat="1">
      <alignment horizontal="right"/>
    </xf>
    <xf borderId="8" fillId="4" fontId="13" numFmtId="164" xfId="0" applyAlignment="1" applyBorder="1" applyFont="1" applyNumberFormat="1">
      <alignment horizontal="center"/>
    </xf>
    <xf borderId="0" fillId="2" fontId="3" numFmtId="166" xfId="0" applyAlignment="1" applyFont="1" applyNumberFormat="1">
      <alignment horizontal="right"/>
    </xf>
    <xf borderId="10" fillId="2" fontId="3" numFmtId="166" xfId="0" applyAlignment="1" applyBorder="1" applyFont="1" applyNumberFormat="1">
      <alignment horizontal="right"/>
    </xf>
    <xf borderId="11" fillId="0" fontId="7" numFmtId="0" xfId="0" applyBorder="1" applyFont="1"/>
    <xf borderId="0" fillId="4" fontId="10" numFmtId="0" xfId="0" applyFont="1"/>
    <xf borderId="3" fillId="2" fontId="10" numFmtId="0" xfId="0" applyBorder="1" applyFont="1"/>
    <xf borderId="0" fillId="4" fontId="10" numFmtId="166" xfId="0" applyAlignment="1" applyFont="1" applyNumberFormat="1">
      <alignment horizontal="right"/>
    </xf>
    <xf borderId="0" fillId="4" fontId="12" numFmtId="164" xfId="0" applyAlignment="1" applyFont="1" applyNumberFormat="1">
      <alignment horizontal="center"/>
    </xf>
    <xf borderId="0" fillId="2" fontId="10" numFmtId="166" xfId="0" applyAlignment="1" applyFont="1" applyNumberFormat="1">
      <alignment horizontal="right"/>
    </xf>
    <xf borderId="0" fillId="0" fontId="11" numFmtId="0" xfId="0" applyFont="1"/>
    <xf borderId="12" fillId="4" fontId="12" numFmtId="164" xfId="0" applyAlignment="1" applyBorder="1" applyFont="1" applyNumberFormat="1">
      <alignment horizontal="center"/>
    </xf>
    <xf borderId="13" fillId="4" fontId="3" numFmtId="0" xfId="0" applyAlignment="1" applyBorder="1" applyFont="1">
      <alignment readingOrder="0"/>
    </xf>
    <xf borderId="14" fillId="2" fontId="3" numFmtId="0" xfId="0" applyAlignment="1" applyBorder="1" applyFont="1">
      <alignment readingOrder="0"/>
    </xf>
    <xf borderId="13" fillId="4" fontId="10" numFmtId="166" xfId="0" applyAlignment="1" applyBorder="1" applyFont="1" applyNumberFormat="1">
      <alignment horizontal="right" readingOrder="0"/>
    </xf>
    <xf borderId="15" fillId="4" fontId="12" numFmtId="164" xfId="0" applyAlignment="1" applyBorder="1" applyFont="1" applyNumberFormat="1">
      <alignment horizontal="center" readingOrder="0"/>
    </xf>
    <xf borderId="15" fillId="4" fontId="10" numFmtId="166" xfId="0" applyAlignment="1" applyBorder="1" applyFont="1" applyNumberFormat="1">
      <alignment horizontal="right" readingOrder="0"/>
    </xf>
    <xf borderId="4" fillId="0" fontId="11" numFmtId="0" xfId="0" applyBorder="1" applyFont="1"/>
    <xf borderId="0" fillId="4" fontId="14" numFmtId="0" xfId="0" applyAlignment="1" applyFont="1">
      <alignment readingOrder="0"/>
    </xf>
    <xf borderId="3" fillId="2" fontId="14" numFmtId="0" xfId="0" applyAlignment="1" applyBorder="1" applyFont="1">
      <alignment readingOrder="0"/>
    </xf>
    <xf borderId="0" fillId="4" fontId="15" numFmtId="166" xfId="0" applyAlignment="1" applyFont="1" applyNumberFormat="1">
      <alignment horizontal="right"/>
    </xf>
    <xf borderId="5" fillId="4" fontId="16" numFmtId="164" xfId="0" applyAlignment="1" applyBorder="1" applyFont="1" applyNumberFormat="1">
      <alignment horizontal="center" readingOrder="0"/>
    </xf>
    <xf borderId="0" fillId="2" fontId="15" numFmtId="166" xfId="0" applyAlignment="1" applyFont="1" applyNumberFormat="1">
      <alignment horizontal="right"/>
    </xf>
    <xf borderId="0" fillId="2" fontId="15" numFmtId="166" xfId="0" applyAlignment="1" applyFont="1" applyNumberFormat="1">
      <alignment horizontal="right" readingOrder="0"/>
    </xf>
    <xf borderId="5" fillId="4" fontId="15" numFmtId="166" xfId="0" applyAlignment="1" applyBorder="1" applyFont="1" applyNumberFormat="1">
      <alignment horizontal="right" readingOrder="0"/>
    </xf>
    <xf borderId="13" fillId="4" fontId="10" numFmtId="0" xfId="0" applyAlignment="1" applyBorder="1" applyFont="1">
      <alignment readingOrder="0"/>
    </xf>
    <xf borderId="14" fillId="2" fontId="10" numFmtId="0" xfId="0" applyAlignment="1" applyBorder="1" applyFont="1">
      <alignment readingOrder="0"/>
    </xf>
    <xf borderId="16" fillId="4" fontId="15" numFmtId="0" xfId="0" applyAlignment="1" applyBorder="1" applyFont="1">
      <alignment readingOrder="0"/>
    </xf>
    <xf borderId="17" fillId="2" fontId="15" numFmtId="0" xfId="0" applyAlignment="1" applyBorder="1" applyFont="1">
      <alignment readingOrder="0"/>
    </xf>
    <xf borderId="16" fillId="4" fontId="15" numFmtId="166" xfId="0" applyAlignment="1" applyBorder="1" applyFont="1" applyNumberFormat="1">
      <alignment horizontal="right"/>
    </xf>
    <xf borderId="0" fillId="4" fontId="16" numFmtId="164" xfId="0" applyAlignment="1" applyFont="1" applyNumberFormat="1">
      <alignment horizontal="center" readingOrder="0"/>
    </xf>
    <xf borderId="0" fillId="4" fontId="15" numFmtId="166" xfId="0" applyAlignment="1" applyFont="1" applyNumberFormat="1">
      <alignment horizontal="right" readingOrder="0"/>
    </xf>
    <xf borderId="0" fillId="4" fontId="3" numFmtId="166" xfId="0" applyAlignment="1" applyFont="1" applyNumberFormat="1">
      <alignment horizontal="right"/>
    </xf>
    <xf borderId="0" fillId="4" fontId="12" numFmtId="164" xfId="0" applyAlignment="1" applyFont="1" applyNumberFormat="1">
      <alignment horizontal="center" readingOrder="0"/>
    </xf>
    <xf borderId="13" fillId="4" fontId="10" numFmtId="0" xfId="0" applyAlignment="1" applyBorder="1" applyFont="1">
      <alignment readingOrder="0"/>
    </xf>
    <xf borderId="14" fillId="2" fontId="10" numFmtId="0" xfId="0" applyAlignment="1" applyBorder="1" applyFont="1">
      <alignment readingOrder="0"/>
    </xf>
    <xf borderId="16" fillId="4" fontId="10" numFmtId="0" xfId="0" applyAlignment="1" applyBorder="1" applyFont="1">
      <alignment readingOrder="0"/>
    </xf>
    <xf borderId="17" fillId="2" fontId="10" numFmtId="0" xfId="0" applyAlignment="1" applyBorder="1" applyFont="1">
      <alignment readingOrder="0"/>
    </xf>
    <xf borderId="16" fillId="4" fontId="14" numFmtId="166" xfId="0" applyAlignment="1" applyBorder="1" applyFont="1" applyNumberFormat="1">
      <alignment horizontal="right" readingOrder="0"/>
    </xf>
    <xf borderId="18" fillId="4" fontId="12" numFmtId="164" xfId="0" applyAlignment="1" applyBorder="1" applyFont="1" applyNumberFormat="1">
      <alignment horizontal="center" readingOrder="0"/>
    </xf>
    <xf borderId="0" fillId="2" fontId="14" numFmtId="166" xfId="0" applyAlignment="1" applyFont="1" applyNumberFormat="1">
      <alignment horizontal="right" readingOrder="0"/>
    </xf>
    <xf borderId="19" fillId="4" fontId="17" numFmtId="0" xfId="0" applyAlignment="1" applyBorder="1" applyFont="1">
      <alignment readingOrder="0"/>
    </xf>
    <xf borderId="20" fillId="2" fontId="17" numFmtId="0" xfId="0" applyAlignment="1" applyBorder="1" applyFont="1">
      <alignment readingOrder="0"/>
    </xf>
    <xf borderId="19" fillId="4" fontId="3" numFmtId="166" xfId="0" applyAlignment="1" applyBorder="1" applyFont="1" applyNumberFormat="1">
      <alignment horizontal="right"/>
    </xf>
    <xf borderId="19" fillId="4" fontId="13" numFmtId="164" xfId="0" applyAlignment="1" applyBorder="1" applyFont="1" applyNumberFormat="1">
      <alignment horizontal="center"/>
    </xf>
    <xf borderId="0" fillId="0" fontId="18" numFmtId="0" xfId="0" applyAlignment="1" applyFont="1">
      <alignment horizontal="center" readingOrder="0" shrinkToFit="0" vertical="bottom" wrapText="0"/>
    </xf>
    <xf borderId="0" fillId="0" fontId="19" numFmtId="0" xfId="0" applyAlignment="1" applyFont="1">
      <alignment horizontal="right" readingOrder="0"/>
    </xf>
    <xf borderId="0" fillId="0" fontId="10" numFmtId="0" xfId="0" applyFont="1"/>
    <xf borderId="0" fillId="0" fontId="18" numFmtId="0" xfId="0" applyAlignment="1" applyFont="1">
      <alignment horizontal="right" vertical="bottom"/>
    </xf>
    <xf borderId="0" fillId="3" fontId="6" numFmtId="0" xfId="0" applyAlignment="1" applyFont="1">
      <alignment readingOrder="0"/>
    </xf>
    <xf borderId="21" fillId="0" fontId="20" numFmtId="0" xfId="0" applyBorder="1" applyFont="1"/>
    <xf borderId="22" fillId="0" fontId="9" numFmtId="0" xfId="0" applyAlignment="1" applyBorder="1" applyFont="1">
      <alignment readingOrder="0"/>
    </xf>
    <xf borderId="6" fillId="4" fontId="10" numFmtId="0" xfId="0" applyAlignment="1" applyBorder="1" applyFont="1">
      <alignment readingOrder="0"/>
    </xf>
    <xf borderId="5" fillId="4" fontId="10" numFmtId="167" xfId="0" applyAlignment="1" applyBorder="1" applyFont="1" applyNumberFormat="1">
      <alignment horizontal="right" readingOrder="0"/>
    </xf>
    <xf borderId="3" fillId="4" fontId="10" numFmtId="0" xfId="0" applyAlignment="1" applyBorder="1" applyFont="1">
      <alignment readingOrder="0"/>
    </xf>
    <xf borderId="0" fillId="4" fontId="10" numFmtId="167" xfId="0" applyAlignment="1" applyFont="1" applyNumberFormat="1">
      <alignment horizontal="right" readingOrder="0"/>
    </xf>
    <xf borderId="9" fillId="4" fontId="3" numFmtId="0" xfId="0" applyAlignment="1" applyBorder="1" applyFont="1">
      <alignment readingOrder="0"/>
    </xf>
    <xf borderId="8" fillId="4" fontId="3" numFmtId="167" xfId="0" applyAlignment="1" applyBorder="1" applyFont="1" applyNumberFormat="1">
      <alignment horizontal="right"/>
    </xf>
    <xf borderId="3" fillId="4" fontId="10" numFmtId="0" xfId="0" applyBorder="1" applyFont="1"/>
    <xf borderId="0" fillId="4" fontId="10" numFmtId="167" xfId="0" applyAlignment="1" applyFont="1" applyNumberFormat="1">
      <alignment horizontal="right"/>
    </xf>
    <xf borderId="3" fillId="4" fontId="3" numFmtId="0" xfId="0" applyAlignment="1" applyBorder="1" applyFont="1">
      <alignment readingOrder="0"/>
    </xf>
    <xf borderId="14" fillId="4" fontId="3" numFmtId="0" xfId="0" applyAlignment="1" applyBorder="1" applyFont="1">
      <alignment readingOrder="0"/>
    </xf>
    <xf borderId="13" fillId="4" fontId="10" numFmtId="167" xfId="0" applyAlignment="1" applyBorder="1" applyFont="1" applyNumberFormat="1">
      <alignment horizontal="right" readingOrder="0"/>
    </xf>
    <xf borderId="14" fillId="4" fontId="10" numFmtId="0" xfId="0" applyAlignment="1" applyBorder="1" applyFont="1">
      <alignment readingOrder="0"/>
    </xf>
    <xf borderId="17" fillId="4" fontId="3" numFmtId="0" xfId="0" applyAlignment="1" applyBorder="1" applyFont="1">
      <alignment readingOrder="0"/>
    </xf>
    <xf borderId="16" fillId="4" fontId="3" numFmtId="167" xfId="0" applyAlignment="1" applyBorder="1" applyFont="1" applyNumberFormat="1">
      <alignment horizontal="right"/>
    </xf>
    <xf borderId="16" fillId="4" fontId="10" numFmtId="167" xfId="0" applyAlignment="1" applyBorder="1" applyFont="1" applyNumberFormat="1">
      <alignment horizontal="right"/>
    </xf>
    <xf borderId="0" fillId="4" fontId="3" numFmtId="167" xfId="0" applyAlignment="1" applyFont="1" applyNumberFormat="1">
      <alignment horizontal="right"/>
    </xf>
    <xf borderId="14" fillId="4" fontId="10" numFmtId="0" xfId="0" applyAlignment="1" applyBorder="1" applyFont="1">
      <alignment readingOrder="0"/>
    </xf>
    <xf borderId="17" fillId="4" fontId="10" numFmtId="0" xfId="0" applyAlignment="1" applyBorder="1" applyFont="1">
      <alignment readingOrder="0"/>
    </xf>
    <xf borderId="16" fillId="4" fontId="14" numFmtId="167" xfId="0" applyAlignment="1" applyBorder="1" applyFont="1" applyNumberFormat="1">
      <alignment horizontal="right" readingOrder="0"/>
    </xf>
    <xf borderId="20" fillId="4" fontId="17" numFmtId="0" xfId="0" applyAlignment="1" applyBorder="1" applyFont="1">
      <alignment readingOrder="0"/>
    </xf>
    <xf borderId="19" fillId="4" fontId="3" numFmtId="167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31.38"/>
    <col customWidth="1" min="3" max="3" width="0.75"/>
    <col customWidth="1" min="4" max="5" width="12.63"/>
    <col customWidth="1" min="6" max="6" width="1.25"/>
    <col customWidth="1" min="7" max="8" width="12.63"/>
    <col customWidth="1" min="9" max="9" width="0.75"/>
    <col customWidth="1" min="10" max="10" width="12.63"/>
    <col customWidth="1" min="11" max="11" width="3.25"/>
    <col customWidth="1" min="12" max="12" width="32.63"/>
    <col customWidth="1" min="13" max="13" width="1.25"/>
  </cols>
  <sheetData>
    <row r="1" ht="9.75" customHeight="1">
      <c r="A1" s="1"/>
      <c r="B1" s="2"/>
      <c r="C1" s="3"/>
      <c r="D1" s="1"/>
      <c r="E1" s="4"/>
      <c r="F1" s="5"/>
      <c r="G1" s="2"/>
      <c r="H1" s="4"/>
      <c r="I1" s="5"/>
      <c r="J1" s="2"/>
      <c r="K1" s="2"/>
      <c r="L1" s="2"/>
      <c r="M1" s="2"/>
    </row>
    <row r="2">
      <c r="A2" s="1"/>
      <c r="B2" s="1"/>
      <c r="C2" s="6"/>
      <c r="D2" s="6" t="s">
        <v>0</v>
      </c>
      <c r="H2" s="6"/>
      <c r="I2" s="6"/>
      <c r="J2" s="6"/>
      <c r="K2" s="2"/>
      <c r="L2" s="1"/>
      <c r="M2" s="2"/>
    </row>
    <row r="3">
      <c r="A3" s="1"/>
      <c r="B3" s="1"/>
      <c r="C3" s="6"/>
      <c r="D3" s="6" t="s">
        <v>1</v>
      </c>
      <c r="H3" s="6"/>
      <c r="I3" s="6"/>
      <c r="J3" s="6"/>
      <c r="K3" s="1"/>
      <c r="L3" s="1"/>
      <c r="M3" s="1"/>
    </row>
    <row r="4" ht="15.75" customHeight="1">
      <c r="A4" s="1"/>
      <c r="B4" s="1"/>
      <c r="C4" s="7"/>
      <c r="D4" s="8">
        <f>today()</f>
        <v>46065</v>
      </c>
      <c r="H4" s="9" t="s">
        <v>2</v>
      </c>
      <c r="I4" s="3"/>
      <c r="J4" s="10" t="s">
        <v>2</v>
      </c>
      <c r="K4" s="11" t="s">
        <v>2</v>
      </c>
      <c r="L4" s="8"/>
      <c r="M4" s="1"/>
    </row>
    <row r="5">
      <c r="A5" s="1"/>
      <c r="B5" s="12"/>
      <c r="C5" s="3"/>
      <c r="D5" s="1"/>
      <c r="E5" s="13"/>
      <c r="F5" s="3"/>
      <c r="G5" s="1"/>
      <c r="H5" s="13"/>
      <c r="I5" s="3"/>
      <c r="J5" s="1"/>
      <c r="K5" s="1"/>
      <c r="L5" s="1"/>
      <c r="M5" s="1"/>
    </row>
    <row r="6" ht="15.75" customHeight="1">
      <c r="A6" s="1"/>
      <c r="B6" s="14"/>
      <c r="C6" s="15"/>
      <c r="D6" s="16">
        <v>2022.0</v>
      </c>
      <c r="E6" s="17"/>
      <c r="F6" s="18"/>
      <c r="G6" s="16">
        <v>2023.0</v>
      </c>
      <c r="H6" s="17"/>
      <c r="I6" s="18"/>
      <c r="J6" s="19" t="s">
        <v>3</v>
      </c>
      <c r="K6" s="1"/>
      <c r="M6" s="1"/>
    </row>
    <row r="7">
      <c r="A7" s="1"/>
      <c r="B7" s="14"/>
      <c r="C7" s="15"/>
      <c r="D7" s="20" t="s">
        <v>2</v>
      </c>
      <c r="E7" s="21" t="s">
        <v>4</v>
      </c>
      <c r="F7" s="22"/>
      <c r="G7" s="23" t="s">
        <v>2</v>
      </c>
      <c r="H7" s="21" t="s">
        <v>4</v>
      </c>
      <c r="I7" s="18"/>
      <c r="K7" s="1"/>
      <c r="L7" s="24" t="s">
        <v>5</v>
      </c>
      <c r="M7" s="25"/>
    </row>
    <row r="8">
      <c r="A8" s="1"/>
      <c r="B8" s="26" t="s">
        <v>6</v>
      </c>
      <c r="C8" s="27"/>
      <c r="D8" s="28"/>
      <c r="E8" s="29"/>
      <c r="F8" s="30"/>
      <c r="G8" s="28"/>
      <c r="H8" s="29"/>
      <c r="I8" s="30"/>
      <c r="J8" s="28"/>
      <c r="K8" s="1"/>
      <c r="L8" s="31"/>
      <c r="M8" s="32"/>
    </row>
    <row r="9">
      <c r="A9" s="1"/>
      <c r="B9" s="33" t="s">
        <v>7</v>
      </c>
      <c r="C9" s="34"/>
      <c r="D9" s="35">
        <v>15500.0</v>
      </c>
      <c r="E9" s="36">
        <f t="shared" ref="E9:E12" si="1">iferror(D9/D$12,"-")</f>
        <v>1.056218058</v>
      </c>
      <c r="F9" s="30"/>
      <c r="G9" s="35">
        <v>18550.0</v>
      </c>
      <c r="H9" s="36">
        <f t="shared" ref="H9:H12" si="2">iferror(G9/G$12,"-")</f>
        <v>1.035734227</v>
      </c>
      <c r="I9" s="37"/>
      <c r="J9" s="35">
        <f t="shared" ref="J9:J12" si="3">G9-D9</f>
        <v>3050</v>
      </c>
      <c r="K9" s="1"/>
      <c r="L9" s="38"/>
      <c r="M9" s="32"/>
    </row>
    <row r="10">
      <c r="A10" s="1"/>
      <c r="B10" s="33" t="s">
        <v>8</v>
      </c>
      <c r="C10" s="34"/>
      <c r="D10" s="35">
        <v>550.0</v>
      </c>
      <c r="E10" s="36">
        <f t="shared" si="1"/>
        <v>0.03747870528</v>
      </c>
      <c r="F10" s="30"/>
      <c r="G10" s="35">
        <v>540.0</v>
      </c>
      <c r="H10" s="36">
        <f t="shared" si="2"/>
        <v>0.03015075377</v>
      </c>
      <c r="I10" s="37"/>
      <c r="J10" s="35">
        <f t="shared" si="3"/>
        <v>-10</v>
      </c>
      <c r="K10" s="1"/>
      <c r="L10" s="38"/>
      <c r="M10" s="32"/>
    </row>
    <row r="11">
      <c r="A11" s="1"/>
      <c r="B11" s="39" t="s">
        <v>9</v>
      </c>
      <c r="C11" s="40"/>
      <c r="D11" s="28">
        <v>275.0</v>
      </c>
      <c r="E11" s="36">
        <f t="shared" si="1"/>
        <v>0.01873935264</v>
      </c>
      <c r="F11" s="30"/>
      <c r="G11" s="28">
        <v>100.0</v>
      </c>
      <c r="H11" s="36">
        <f t="shared" si="2"/>
        <v>0.00558347292</v>
      </c>
      <c r="I11" s="30"/>
      <c r="J11" s="28">
        <f t="shared" si="3"/>
        <v>-175</v>
      </c>
      <c r="K11" s="1"/>
      <c r="L11" s="38"/>
      <c r="M11" s="32"/>
    </row>
    <row r="12">
      <c r="A12" s="1"/>
      <c r="B12" s="41" t="s">
        <v>10</v>
      </c>
      <c r="C12" s="42"/>
      <c r="D12" s="43">
        <f>D9-D10-D11</f>
        <v>14675</v>
      </c>
      <c r="E12" s="44">
        <f t="shared" si="1"/>
        <v>1</v>
      </c>
      <c r="F12" s="45"/>
      <c r="G12" s="43">
        <f>G9-G10-G11</f>
        <v>17910</v>
      </c>
      <c r="H12" s="44">
        <f t="shared" si="2"/>
        <v>1</v>
      </c>
      <c r="I12" s="46"/>
      <c r="J12" s="43">
        <f t="shared" si="3"/>
        <v>3235</v>
      </c>
      <c r="K12" s="1"/>
      <c r="L12" s="47"/>
      <c r="M12" s="32"/>
    </row>
    <row r="13">
      <c r="A13" s="1"/>
      <c r="B13" s="48"/>
      <c r="C13" s="49"/>
      <c r="D13" s="50"/>
      <c r="E13" s="51"/>
      <c r="F13" s="52"/>
      <c r="G13" s="50"/>
      <c r="H13" s="51"/>
      <c r="I13" s="52"/>
      <c r="J13" s="50"/>
      <c r="K13" s="1"/>
      <c r="L13" s="53"/>
      <c r="M13" s="53"/>
    </row>
    <row r="14">
      <c r="A14" s="1"/>
      <c r="B14" s="26" t="s">
        <v>11</v>
      </c>
      <c r="C14" s="27"/>
      <c r="D14" s="28"/>
      <c r="E14" s="54"/>
      <c r="F14" s="52"/>
      <c r="G14" s="50"/>
      <c r="H14" s="51"/>
      <c r="I14" s="52"/>
      <c r="J14" s="50"/>
      <c r="K14" s="1"/>
      <c r="L14" s="25" t="s">
        <v>12</v>
      </c>
      <c r="M14" s="25"/>
    </row>
    <row r="15">
      <c r="A15" s="1"/>
      <c r="B15" s="55" t="s">
        <v>13</v>
      </c>
      <c r="C15" s="56"/>
      <c r="D15" s="57">
        <v>2900.0</v>
      </c>
      <c r="E15" s="36">
        <f t="shared" ref="E15:E18" si="4">iferror(D15/D$18,"-")</f>
        <v>0.5979381443</v>
      </c>
      <c r="F15" s="30"/>
      <c r="G15" s="57">
        <v>2855.0</v>
      </c>
      <c r="H15" s="58">
        <f t="shared" ref="H15:H18" si="5">iferror(G15/G$18,"-")</f>
        <v>0.6199782845</v>
      </c>
      <c r="I15" s="37"/>
      <c r="J15" s="59">
        <f t="shared" ref="J15:J19" si="6">G15-D15</f>
        <v>-45</v>
      </c>
      <c r="K15" s="1"/>
      <c r="L15" s="60"/>
      <c r="M15" s="53"/>
    </row>
    <row r="16">
      <c r="A16" s="1"/>
      <c r="B16" s="33" t="s">
        <v>14</v>
      </c>
      <c r="C16" s="34"/>
      <c r="D16" s="35">
        <v>1800.0</v>
      </c>
      <c r="E16" s="36">
        <f t="shared" si="4"/>
        <v>0.3711340206</v>
      </c>
      <c r="F16" s="30"/>
      <c r="G16" s="35">
        <v>1500.0</v>
      </c>
      <c r="H16" s="36">
        <f t="shared" si="5"/>
        <v>0.325732899</v>
      </c>
      <c r="I16" s="37"/>
      <c r="J16" s="35">
        <f t="shared" si="6"/>
        <v>-300</v>
      </c>
      <c r="K16" s="1"/>
      <c r="L16" s="38"/>
      <c r="M16" s="53"/>
    </row>
    <row r="17">
      <c r="A17" s="1"/>
      <c r="B17" s="33" t="s">
        <v>15</v>
      </c>
      <c r="C17" s="34"/>
      <c r="D17" s="35">
        <v>150.0</v>
      </c>
      <c r="E17" s="36">
        <f t="shared" si="4"/>
        <v>0.03092783505</v>
      </c>
      <c r="F17" s="30"/>
      <c r="G17" s="35">
        <v>250.0</v>
      </c>
      <c r="H17" s="36">
        <f t="shared" si="5"/>
        <v>0.0542888165</v>
      </c>
      <c r="I17" s="37"/>
      <c r="J17" s="35">
        <f t="shared" si="6"/>
        <v>100</v>
      </c>
      <c r="K17" s="1"/>
      <c r="L17" s="38"/>
      <c r="M17" s="53"/>
    </row>
    <row r="18">
      <c r="A18" s="1"/>
      <c r="B18" s="61" t="s">
        <v>16</v>
      </c>
      <c r="C18" s="62"/>
      <c r="D18" s="63">
        <f>sum(D15:D17)</f>
        <v>4850</v>
      </c>
      <c r="E18" s="64">
        <f t="shared" si="4"/>
        <v>1</v>
      </c>
      <c r="F18" s="65"/>
      <c r="G18" s="63">
        <f>sum(G15:G17)</f>
        <v>4605</v>
      </c>
      <c r="H18" s="64">
        <f t="shared" si="5"/>
        <v>1</v>
      </c>
      <c r="I18" s="66"/>
      <c r="J18" s="67">
        <f t="shared" si="6"/>
        <v>-245</v>
      </c>
      <c r="K18" s="1"/>
      <c r="L18" s="38"/>
      <c r="M18" s="53"/>
    </row>
    <row r="19">
      <c r="A19" s="1"/>
      <c r="B19" s="41" t="s">
        <v>17</v>
      </c>
      <c r="C19" s="42"/>
      <c r="D19" s="43">
        <f>D12-D18</f>
        <v>9825</v>
      </c>
      <c r="E19" s="44">
        <f>D19/D12</f>
        <v>0.6695059625</v>
      </c>
      <c r="F19" s="45"/>
      <c r="G19" s="43">
        <f>G12-G18</f>
        <v>13305</v>
      </c>
      <c r="H19" s="44">
        <f>G19/G12</f>
        <v>0.742881072</v>
      </c>
      <c r="I19" s="46"/>
      <c r="J19" s="43">
        <f t="shared" si="6"/>
        <v>3480</v>
      </c>
      <c r="K19" s="1"/>
      <c r="L19" s="47"/>
      <c r="M19" s="53"/>
    </row>
    <row r="20">
      <c r="A20" s="1"/>
      <c r="B20" s="48"/>
      <c r="C20" s="49"/>
      <c r="D20" s="50"/>
      <c r="E20" s="51"/>
      <c r="F20" s="52"/>
      <c r="G20" s="50"/>
      <c r="H20" s="51"/>
      <c r="I20" s="52"/>
      <c r="J20" s="50"/>
      <c r="K20" s="1"/>
      <c r="L20" s="53"/>
      <c r="M20" s="53"/>
    </row>
    <row r="21">
      <c r="A21" s="1"/>
      <c r="B21" s="26" t="s">
        <v>18</v>
      </c>
      <c r="C21" s="27"/>
      <c r="D21" s="50"/>
      <c r="E21" s="51"/>
      <c r="F21" s="52"/>
      <c r="G21" s="50"/>
      <c r="H21" s="51"/>
      <c r="I21" s="52"/>
      <c r="J21" s="50"/>
      <c r="K21" s="1"/>
      <c r="L21" s="25" t="s">
        <v>5</v>
      </c>
      <c r="M21" s="25"/>
    </row>
    <row r="22">
      <c r="A22" s="1"/>
      <c r="B22" s="68" t="s">
        <v>19</v>
      </c>
      <c r="C22" s="69"/>
      <c r="D22" s="57">
        <v>650.0</v>
      </c>
      <c r="E22" s="58">
        <f t="shared" ref="E22:E34" si="7">iferror(D22/D$33,"-")</f>
        <v>0.2589641434</v>
      </c>
      <c r="F22" s="30"/>
      <c r="G22" s="57">
        <v>750.0</v>
      </c>
      <c r="H22" s="58">
        <f t="shared" ref="H22:H34" si="8">iferror(G22/G$33,"-")</f>
        <v>0.3067484663</v>
      </c>
      <c r="I22" s="37"/>
      <c r="J22" s="59">
        <f t="shared" ref="J22:J35" si="9">G22-D22</f>
        <v>100</v>
      </c>
      <c r="K22" s="1"/>
      <c r="L22" s="60"/>
      <c r="M22" s="53"/>
    </row>
    <row r="23">
      <c r="A23" s="1"/>
      <c r="B23" s="33" t="s">
        <v>20</v>
      </c>
      <c r="C23" s="34"/>
      <c r="D23" s="35">
        <v>800.0</v>
      </c>
      <c r="E23" s="36">
        <f t="shared" si="7"/>
        <v>0.3187250996</v>
      </c>
      <c r="F23" s="30"/>
      <c r="G23" s="35">
        <v>500.0</v>
      </c>
      <c r="H23" s="36">
        <f t="shared" si="8"/>
        <v>0.2044989775</v>
      </c>
      <c r="I23" s="37"/>
      <c r="J23" s="35">
        <f t="shared" si="9"/>
        <v>-300</v>
      </c>
      <c r="K23" s="1"/>
      <c r="L23" s="38"/>
      <c r="M23" s="53"/>
    </row>
    <row r="24">
      <c r="A24" s="1"/>
      <c r="B24" s="33" t="s">
        <v>21</v>
      </c>
      <c r="C24" s="34"/>
      <c r="D24" s="35">
        <v>30.0</v>
      </c>
      <c r="E24" s="36">
        <f t="shared" si="7"/>
        <v>0.01195219124</v>
      </c>
      <c r="F24" s="30"/>
      <c r="G24" s="35">
        <v>25.0</v>
      </c>
      <c r="H24" s="36">
        <f t="shared" si="8"/>
        <v>0.01022494888</v>
      </c>
      <c r="I24" s="37"/>
      <c r="J24" s="35">
        <f t="shared" si="9"/>
        <v>-5</v>
      </c>
      <c r="K24" s="1"/>
      <c r="L24" s="38"/>
      <c r="M24" s="53"/>
    </row>
    <row r="25">
      <c r="A25" s="1"/>
      <c r="B25" s="33" t="s">
        <v>22</v>
      </c>
      <c r="C25" s="34"/>
      <c r="D25" s="35">
        <v>0.0</v>
      </c>
      <c r="E25" s="36">
        <f t="shared" si="7"/>
        <v>0</v>
      </c>
      <c r="F25" s="30"/>
      <c r="G25" s="35">
        <v>100.0</v>
      </c>
      <c r="H25" s="36">
        <f t="shared" si="8"/>
        <v>0.0408997955</v>
      </c>
      <c r="I25" s="37"/>
      <c r="J25" s="35">
        <f t="shared" si="9"/>
        <v>100</v>
      </c>
      <c r="K25" s="1"/>
      <c r="L25" s="38"/>
      <c r="M25" s="53"/>
    </row>
    <row r="26">
      <c r="A26" s="1"/>
      <c r="B26" s="33" t="s">
        <v>23</v>
      </c>
      <c r="C26" s="34"/>
      <c r="D26" s="35">
        <v>250.0</v>
      </c>
      <c r="E26" s="36">
        <f t="shared" si="7"/>
        <v>0.09960159363</v>
      </c>
      <c r="F26" s="30"/>
      <c r="G26" s="35">
        <v>275.0</v>
      </c>
      <c r="H26" s="36">
        <f t="shared" si="8"/>
        <v>0.1124744376</v>
      </c>
      <c r="I26" s="37"/>
      <c r="J26" s="35">
        <f t="shared" si="9"/>
        <v>25</v>
      </c>
      <c r="K26" s="1"/>
      <c r="L26" s="38"/>
      <c r="M26" s="53"/>
    </row>
    <row r="27">
      <c r="A27" s="1"/>
      <c r="B27" s="33" t="s">
        <v>24</v>
      </c>
      <c r="C27" s="34"/>
      <c r="D27" s="35">
        <v>100.0</v>
      </c>
      <c r="E27" s="36">
        <f t="shared" si="7"/>
        <v>0.03984063745</v>
      </c>
      <c r="F27" s="30"/>
      <c r="G27" s="35">
        <v>150.0</v>
      </c>
      <c r="H27" s="36">
        <f t="shared" si="8"/>
        <v>0.06134969325</v>
      </c>
      <c r="I27" s="37"/>
      <c r="J27" s="35">
        <f t="shared" si="9"/>
        <v>50</v>
      </c>
      <c r="K27" s="1"/>
      <c r="L27" s="38"/>
      <c r="M27" s="53"/>
    </row>
    <row r="28">
      <c r="A28" s="1"/>
      <c r="B28" s="33" t="s">
        <v>25</v>
      </c>
      <c r="C28" s="34"/>
      <c r="D28" s="35">
        <v>250.0</v>
      </c>
      <c r="E28" s="36">
        <f t="shared" si="7"/>
        <v>0.09960159363</v>
      </c>
      <c r="F28" s="30"/>
      <c r="G28" s="35">
        <v>200.0</v>
      </c>
      <c r="H28" s="36">
        <f t="shared" si="8"/>
        <v>0.081799591</v>
      </c>
      <c r="I28" s="37"/>
      <c r="J28" s="35">
        <f t="shared" si="9"/>
        <v>-50</v>
      </c>
      <c r="K28" s="1"/>
      <c r="L28" s="38"/>
      <c r="M28" s="53"/>
    </row>
    <row r="29">
      <c r="A29" s="1"/>
      <c r="B29" s="33" t="s">
        <v>26</v>
      </c>
      <c r="C29" s="34"/>
      <c r="D29" s="35">
        <v>250.0</v>
      </c>
      <c r="E29" s="36">
        <f t="shared" si="7"/>
        <v>0.09960159363</v>
      </c>
      <c r="F29" s="30"/>
      <c r="G29" s="35">
        <v>295.0</v>
      </c>
      <c r="H29" s="36">
        <f t="shared" si="8"/>
        <v>0.1206543967</v>
      </c>
      <c r="I29" s="37"/>
      <c r="J29" s="35">
        <f t="shared" si="9"/>
        <v>45</v>
      </c>
      <c r="K29" s="1"/>
      <c r="L29" s="38"/>
      <c r="M29" s="53"/>
    </row>
    <row r="30">
      <c r="A30" s="1"/>
      <c r="B30" s="33" t="s">
        <v>27</v>
      </c>
      <c r="C30" s="34"/>
      <c r="D30" s="35">
        <v>0.0</v>
      </c>
      <c r="E30" s="36">
        <f t="shared" si="7"/>
        <v>0</v>
      </c>
      <c r="F30" s="30"/>
      <c r="G30" s="35">
        <v>0.0</v>
      </c>
      <c r="H30" s="36">
        <f t="shared" si="8"/>
        <v>0</v>
      </c>
      <c r="I30" s="37"/>
      <c r="J30" s="35">
        <f t="shared" si="9"/>
        <v>0</v>
      </c>
      <c r="K30" s="1"/>
      <c r="L30" s="38"/>
      <c r="M30" s="53"/>
    </row>
    <row r="31">
      <c r="A31" s="1"/>
      <c r="B31" s="33" t="s">
        <v>28</v>
      </c>
      <c r="C31" s="34"/>
      <c r="D31" s="35">
        <v>100.0</v>
      </c>
      <c r="E31" s="36">
        <f t="shared" si="7"/>
        <v>0.03984063745</v>
      </c>
      <c r="F31" s="30"/>
      <c r="G31" s="35">
        <v>150.0</v>
      </c>
      <c r="H31" s="36">
        <f t="shared" si="8"/>
        <v>0.06134969325</v>
      </c>
      <c r="I31" s="37"/>
      <c r="J31" s="35">
        <f t="shared" si="9"/>
        <v>50</v>
      </c>
      <c r="K31" s="1"/>
      <c r="L31" s="38"/>
      <c r="M31" s="53"/>
    </row>
    <row r="32">
      <c r="A32" s="1"/>
      <c r="B32" s="33" t="s">
        <v>29</v>
      </c>
      <c r="C32" s="34"/>
      <c r="D32" s="35">
        <v>80.0</v>
      </c>
      <c r="E32" s="36">
        <f t="shared" si="7"/>
        <v>0.03187250996</v>
      </c>
      <c r="F32" s="30"/>
      <c r="G32" s="35">
        <v>0.0</v>
      </c>
      <c r="H32" s="36">
        <f t="shared" si="8"/>
        <v>0</v>
      </c>
      <c r="I32" s="30"/>
      <c r="J32" s="35">
        <f t="shared" si="9"/>
        <v>-80</v>
      </c>
      <c r="K32" s="1"/>
      <c r="L32" s="38"/>
      <c r="M32" s="53"/>
    </row>
    <row r="33">
      <c r="A33" s="1"/>
      <c r="B33" s="70" t="s">
        <v>30</v>
      </c>
      <c r="C33" s="71"/>
      <c r="D33" s="72">
        <f>SUM(D22:D32)</f>
        <v>2510</v>
      </c>
      <c r="E33" s="73">
        <f t="shared" si="7"/>
        <v>1</v>
      </c>
      <c r="F33" s="65"/>
      <c r="G33" s="72">
        <f>SUM(G22:G32)</f>
        <v>2445</v>
      </c>
      <c r="H33" s="73">
        <f t="shared" si="8"/>
        <v>1</v>
      </c>
      <c r="I33" s="66"/>
      <c r="J33" s="74">
        <f t="shared" si="9"/>
        <v>-65</v>
      </c>
      <c r="K33" s="1"/>
      <c r="L33" s="38"/>
      <c r="M33" s="53"/>
    </row>
    <row r="34" ht="1.5" customHeight="1">
      <c r="A34" s="1"/>
      <c r="B34" s="26"/>
      <c r="C34" s="27"/>
      <c r="D34" s="75"/>
      <c r="E34" s="36">
        <f t="shared" si="7"/>
        <v>0</v>
      </c>
      <c r="F34" s="52"/>
      <c r="G34" s="50"/>
      <c r="H34" s="76">
        <f t="shared" si="8"/>
        <v>0</v>
      </c>
      <c r="I34" s="30"/>
      <c r="J34" s="28">
        <f t="shared" si="9"/>
        <v>0</v>
      </c>
      <c r="K34" s="1"/>
      <c r="L34" s="38"/>
      <c r="M34" s="53"/>
    </row>
    <row r="35">
      <c r="A35" s="1"/>
      <c r="B35" s="41" t="s">
        <v>31</v>
      </c>
      <c r="C35" s="42"/>
      <c r="D35" s="43">
        <f>D19-D33</f>
        <v>7315</v>
      </c>
      <c r="E35" s="44">
        <f>D35/D12</f>
        <v>0.4984667802</v>
      </c>
      <c r="F35" s="45"/>
      <c r="G35" s="43">
        <f>G19-G33</f>
        <v>10860</v>
      </c>
      <c r="H35" s="44">
        <f>G35/G12</f>
        <v>0.6063651591</v>
      </c>
      <c r="I35" s="46"/>
      <c r="J35" s="43">
        <f t="shared" si="9"/>
        <v>3545</v>
      </c>
      <c r="K35" s="1"/>
      <c r="L35" s="47"/>
      <c r="M35" s="53"/>
    </row>
    <row r="36">
      <c r="A36" s="1"/>
      <c r="B36" s="48"/>
      <c r="C36" s="49"/>
      <c r="D36" s="50"/>
      <c r="E36" s="51"/>
      <c r="F36" s="52"/>
      <c r="G36" s="50"/>
      <c r="H36" s="51"/>
      <c r="I36" s="52"/>
      <c r="J36" s="50"/>
      <c r="K36" s="1"/>
      <c r="L36" s="53"/>
      <c r="M36" s="53"/>
    </row>
    <row r="37">
      <c r="A37" s="1"/>
      <c r="B37" s="26" t="s">
        <v>32</v>
      </c>
      <c r="C37" s="27"/>
      <c r="D37" s="50"/>
      <c r="E37" s="51"/>
      <c r="F37" s="52"/>
      <c r="G37" s="50"/>
      <c r="H37" s="51"/>
      <c r="I37" s="52"/>
      <c r="J37" s="50"/>
      <c r="K37" s="1"/>
      <c r="L37" s="25" t="s">
        <v>5</v>
      </c>
      <c r="M37" s="25"/>
    </row>
    <row r="38">
      <c r="A38" s="1"/>
      <c r="B38" s="77" t="s">
        <v>33</v>
      </c>
      <c r="C38" s="78"/>
      <c r="D38" s="57">
        <v>100.0</v>
      </c>
      <c r="E38" s="58">
        <f t="shared" ref="E38:E41" si="10">iferror(D38/G$12,"-")</f>
        <v>0.00558347292</v>
      </c>
      <c r="F38" s="30"/>
      <c r="G38" s="57">
        <v>150.0</v>
      </c>
      <c r="H38" s="58">
        <f t="shared" ref="H38:H41" si="11">iferror(G38/G$12,"-")</f>
        <v>0.00837520938</v>
      </c>
      <c r="I38" s="37"/>
      <c r="J38" s="59">
        <f t="shared" ref="J38:J42" si="12">G38-D38</f>
        <v>50</v>
      </c>
      <c r="K38" s="1"/>
      <c r="L38" s="60"/>
      <c r="M38" s="53"/>
    </row>
    <row r="39">
      <c r="A39" s="1"/>
      <c r="B39" s="33" t="s">
        <v>34</v>
      </c>
      <c r="C39" s="34"/>
      <c r="D39" s="35">
        <v>90.0</v>
      </c>
      <c r="E39" s="58">
        <f t="shared" si="10"/>
        <v>0.005025125628</v>
      </c>
      <c r="F39" s="30"/>
      <c r="G39" s="35">
        <v>100.0</v>
      </c>
      <c r="H39" s="58">
        <f t="shared" si="11"/>
        <v>0.00558347292</v>
      </c>
      <c r="I39" s="37"/>
      <c r="J39" s="35">
        <f t="shared" si="12"/>
        <v>10</v>
      </c>
      <c r="K39" s="1"/>
      <c r="L39" s="38"/>
      <c r="M39" s="53"/>
    </row>
    <row r="40">
      <c r="A40" s="1"/>
      <c r="B40" s="26" t="s">
        <v>35</v>
      </c>
      <c r="C40" s="27"/>
      <c r="D40" s="50">
        <f>D35+D38+D39</f>
        <v>7505</v>
      </c>
      <c r="E40" s="58">
        <f t="shared" si="10"/>
        <v>0.4190396427</v>
      </c>
      <c r="F40" s="52"/>
      <c r="G40" s="50">
        <f>G35+G38+G39</f>
        <v>11110</v>
      </c>
      <c r="H40" s="58">
        <f t="shared" si="11"/>
        <v>0.6203238414</v>
      </c>
      <c r="I40" s="37"/>
      <c r="J40" s="35">
        <f t="shared" si="12"/>
        <v>3605</v>
      </c>
      <c r="K40" s="1"/>
      <c r="L40" s="38"/>
      <c r="M40" s="53"/>
    </row>
    <row r="41">
      <c r="A41" s="1"/>
      <c r="B41" s="79" t="s">
        <v>36</v>
      </c>
      <c r="C41" s="80"/>
      <c r="D41" s="81">
        <v>1955.0</v>
      </c>
      <c r="E41" s="82">
        <f t="shared" si="10"/>
        <v>0.1091568956</v>
      </c>
      <c r="F41" s="83"/>
      <c r="G41" s="81">
        <v>2500.0</v>
      </c>
      <c r="H41" s="82">
        <f t="shared" si="11"/>
        <v>0.139586823</v>
      </c>
      <c r="I41" s="30"/>
      <c r="J41" s="28">
        <f t="shared" si="12"/>
        <v>545</v>
      </c>
      <c r="K41" s="1"/>
      <c r="L41" s="38"/>
      <c r="M41" s="53"/>
    </row>
    <row r="42">
      <c r="A42" s="1"/>
      <c r="B42" s="84" t="s">
        <v>37</v>
      </c>
      <c r="C42" s="85"/>
      <c r="D42" s="86">
        <f>D40-D41</f>
        <v>5550</v>
      </c>
      <c r="E42" s="87">
        <f>D42/D12</f>
        <v>0.3781942078</v>
      </c>
      <c r="F42" s="45"/>
      <c r="G42" s="86">
        <f>G40-G41</f>
        <v>8610</v>
      </c>
      <c r="H42" s="87">
        <f>G42/G12</f>
        <v>0.4807370184</v>
      </c>
      <c r="I42" s="46"/>
      <c r="J42" s="86">
        <f t="shared" si="12"/>
        <v>3060</v>
      </c>
      <c r="K42" s="1"/>
      <c r="L42" s="47"/>
      <c r="M42" s="53"/>
    </row>
    <row r="43">
      <c r="A43" s="1"/>
      <c r="B43" s="1"/>
      <c r="C43" s="3"/>
      <c r="D43" s="1"/>
      <c r="E43" s="13"/>
      <c r="F43" s="3"/>
      <c r="G43" s="1"/>
      <c r="H43" s="13"/>
      <c r="I43" s="3"/>
      <c r="J43" s="1"/>
      <c r="K43" s="11"/>
      <c r="M43" s="1"/>
    </row>
    <row r="44">
      <c r="A44" s="1"/>
      <c r="B44" s="1"/>
      <c r="C44" s="88"/>
      <c r="H44" s="13"/>
      <c r="I44" s="3"/>
      <c r="J44" s="1"/>
      <c r="K44" s="1"/>
      <c r="L44" s="1"/>
      <c r="M44" s="1"/>
    </row>
    <row r="45">
      <c r="A45" s="1"/>
      <c r="B45" s="1"/>
      <c r="C45" s="88"/>
      <c r="D45" s="88"/>
      <c r="E45" s="88"/>
      <c r="F45" s="88"/>
      <c r="G45" s="88"/>
      <c r="H45" s="13"/>
      <c r="I45" s="3"/>
      <c r="J45" s="1"/>
      <c r="K45" s="1"/>
      <c r="L45" s="89" t="s">
        <v>38</v>
      </c>
      <c r="M45" s="1"/>
    </row>
  </sheetData>
  <mergeCells count="13">
    <mergeCell ref="L8:L12"/>
    <mergeCell ref="L15:L19"/>
    <mergeCell ref="L22:L35"/>
    <mergeCell ref="L38:L42"/>
    <mergeCell ref="K43:L43"/>
    <mergeCell ref="C44:G44"/>
    <mergeCell ref="D2:G2"/>
    <mergeCell ref="D3:G3"/>
    <mergeCell ref="D4:G4"/>
    <mergeCell ref="D6:E6"/>
    <mergeCell ref="G6:H6"/>
    <mergeCell ref="J6:J7"/>
    <mergeCell ref="K6:L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37.63"/>
    <col customWidth="1" min="3" max="4" width="15.75"/>
    <col customWidth="1" min="5" max="7" width="4.13"/>
    <col customWidth="1" min="8" max="8" width="19.38"/>
    <col customWidth="1" min="9" max="9" width="1.25"/>
  </cols>
  <sheetData>
    <row r="1" ht="9.75" customHeight="1">
      <c r="B1" s="2"/>
      <c r="D1" s="2"/>
      <c r="E1" s="2"/>
      <c r="F1" s="2"/>
      <c r="G1" s="2"/>
      <c r="H1" s="2"/>
      <c r="I1" s="2"/>
    </row>
    <row r="2">
      <c r="B2" s="2" t="s">
        <v>39</v>
      </c>
      <c r="E2" s="2"/>
      <c r="F2" s="2"/>
      <c r="G2" s="2"/>
      <c r="H2" s="2"/>
      <c r="I2" s="2"/>
    </row>
    <row r="3">
      <c r="B3" s="2" t="s">
        <v>40</v>
      </c>
    </row>
    <row r="4" ht="23.25" customHeight="1">
      <c r="B4" s="12" t="s">
        <v>41</v>
      </c>
    </row>
    <row r="6" ht="8.25" customHeight="1">
      <c r="B6" s="90"/>
      <c r="D6" s="91"/>
    </row>
    <row r="7">
      <c r="B7" s="92" t="s">
        <v>6</v>
      </c>
      <c r="C7" s="92">
        <v>2022.0</v>
      </c>
      <c r="D7" s="92">
        <v>2023.0</v>
      </c>
      <c r="G7" s="93"/>
      <c r="H7" s="94" t="s">
        <v>5</v>
      </c>
      <c r="I7" s="25"/>
    </row>
    <row r="8">
      <c r="B8" s="95" t="s">
        <v>7</v>
      </c>
      <c r="C8" s="96">
        <v>15500.0</v>
      </c>
      <c r="D8" s="96">
        <v>18550.0</v>
      </c>
      <c r="G8" s="93"/>
      <c r="H8" s="32" t="s">
        <v>42</v>
      </c>
      <c r="I8" s="32"/>
    </row>
    <row r="9">
      <c r="B9" s="95" t="s">
        <v>43</v>
      </c>
      <c r="C9" s="96">
        <v>550.0</v>
      </c>
      <c r="D9" s="96">
        <v>540.0</v>
      </c>
      <c r="G9" s="93"/>
      <c r="I9" s="32"/>
    </row>
    <row r="10">
      <c r="B10" s="97" t="s">
        <v>44</v>
      </c>
      <c r="C10" s="98">
        <v>275.0</v>
      </c>
      <c r="D10" s="98">
        <v>100.0</v>
      </c>
      <c r="G10" s="93"/>
      <c r="I10" s="32"/>
    </row>
    <row r="11">
      <c r="B11" s="99" t="s">
        <v>10</v>
      </c>
      <c r="C11" s="100">
        <f t="shared" ref="C11:D11" si="1">C8-C9-C10</f>
        <v>14675</v>
      </c>
      <c r="D11" s="100">
        <f t="shared" si="1"/>
        <v>17910</v>
      </c>
      <c r="G11" s="93"/>
      <c r="I11" s="32"/>
    </row>
    <row r="12">
      <c r="B12" s="101"/>
      <c r="C12" s="102"/>
      <c r="D12" s="102"/>
      <c r="G12" s="93"/>
      <c r="H12" s="53"/>
      <c r="I12" s="53"/>
    </row>
    <row r="13">
      <c r="B13" s="103" t="s">
        <v>11</v>
      </c>
      <c r="C13" s="98"/>
      <c r="D13" s="102"/>
      <c r="G13" s="93"/>
      <c r="H13" s="94" t="s">
        <v>12</v>
      </c>
      <c r="I13" s="25"/>
    </row>
    <row r="14">
      <c r="B14" s="104" t="s">
        <v>45</v>
      </c>
      <c r="C14" s="105">
        <v>2900.0</v>
      </c>
      <c r="D14" s="105">
        <v>2855.0</v>
      </c>
      <c r="G14" s="93"/>
      <c r="H14" s="53"/>
      <c r="I14" s="53"/>
    </row>
    <row r="15">
      <c r="B15" s="95" t="s">
        <v>14</v>
      </c>
      <c r="C15" s="96">
        <v>1800.0</v>
      </c>
      <c r="D15" s="96">
        <v>1500.0</v>
      </c>
      <c r="G15" s="93"/>
      <c r="I15" s="53"/>
    </row>
    <row r="16">
      <c r="B16" s="95" t="s">
        <v>15</v>
      </c>
      <c r="C16" s="96">
        <v>150.0</v>
      </c>
      <c r="D16" s="96">
        <v>250.0</v>
      </c>
      <c r="G16" s="93"/>
      <c r="I16" s="53"/>
    </row>
    <row r="17">
      <c r="B17" s="97" t="s">
        <v>46</v>
      </c>
      <c r="C17" s="102">
        <f t="shared" ref="C17:D17" si="2">sum(C14:C16)</f>
        <v>4850</v>
      </c>
      <c r="D17" s="102">
        <f t="shared" si="2"/>
        <v>4605</v>
      </c>
      <c r="G17" s="93"/>
      <c r="I17" s="53"/>
    </row>
    <row r="18">
      <c r="B18" s="99" t="s">
        <v>17</v>
      </c>
      <c r="C18" s="100">
        <f t="shared" ref="C18:D18" si="3">C11-C17</f>
        <v>9825</v>
      </c>
      <c r="D18" s="100">
        <f t="shared" si="3"/>
        <v>13305</v>
      </c>
      <c r="G18" s="93"/>
      <c r="I18" s="53"/>
    </row>
    <row r="19">
      <c r="B19" s="101"/>
      <c r="C19" s="102"/>
      <c r="D19" s="102"/>
      <c r="G19" s="93"/>
      <c r="H19" s="53"/>
      <c r="I19" s="53"/>
    </row>
    <row r="20">
      <c r="B20" s="103" t="s">
        <v>18</v>
      </c>
      <c r="C20" s="102"/>
      <c r="D20" s="102"/>
      <c r="G20" s="93"/>
      <c r="H20" s="94" t="s">
        <v>5</v>
      </c>
      <c r="I20" s="25"/>
    </row>
    <row r="21">
      <c r="B21" s="106" t="s">
        <v>19</v>
      </c>
      <c r="C21" s="105">
        <v>650.0</v>
      </c>
      <c r="D21" s="105">
        <v>750.0</v>
      </c>
      <c r="G21" s="93"/>
      <c r="H21" s="53"/>
      <c r="I21" s="53"/>
    </row>
    <row r="22">
      <c r="B22" s="95" t="s">
        <v>20</v>
      </c>
      <c r="C22" s="96">
        <v>800.0</v>
      </c>
      <c r="D22" s="96">
        <v>500.0</v>
      </c>
      <c r="G22" s="93"/>
      <c r="I22" s="53"/>
    </row>
    <row r="23">
      <c r="B23" s="95" t="s">
        <v>21</v>
      </c>
      <c r="C23" s="96">
        <v>30.0</v>
      </c>
      <c r="D23" s="96">
        <v>25.0</v>
      </c>
      <c r="G23" s="93"/>
      <c r="I23" s="53"/>
    </row>
    <row r="24">
      <c r="B24" s="95" t="s">
        <v>22</v>
      </c>
      <c r="C24" s="96">
        <v>0.0</v>
      </c>
      <c r="D24" s="96">
        <v>100.0</v>
      </c>
      <c r="G24" s="93"/>
      <c r="I24" s="53"/>
    </row>
    <row r="25">
      <c r="B25" s="95" t="s">
        <v>23</v>
      </c>
      <c r="C25" s="96">
        <v>250.0</v>
      </c>
      <c r="D25" s="96">
        <v>275.0</v>
      </c>
      <c r="G25" s="93"/>
      <c r="I25" s="53"/>
    </row>
    <row r="26">
      <c r="B26" s="95" t="s">
        <v>24</v>
      </c>
      <c r="C26" s="96">
        <v>100.0</v>
      </c>
      <c r="D26" s="96">
        <v>150.0</v>
      </c>
      <c r="G26" s="93"/>
      <c r="I26" s="53"/>
    </row>
    <row r="27">
      <c r="B27" s="95" t="s">
        <v>25</v>
      </c>
      <c r="C27" s="96">
        <v>250.0</v>
      </c>
      <c r="D27" s="96">
        <v>200.0</v>
      </c>
      <c r="G27" s="93"/>
      <c r="I27" s="53"/>
    </row>
    <row r="28">
      <c r="B28" s="95" t="s">
        <v>26</v>
      </c>
      <c r="C28" s="96">
        <v>250.0</v>
      </c>
      <c r="D28" s="96">
        <v>295.0</v>
      </c>
      <c r="G28" s="93"/>
      <c r="I28" s="53"/>
    </row>
    <row r="29">
      <c r="B29" s="95" t="s">
        <v>27</v>
      </c>
      <c r="C29" s="96">
        <v>0.0</v>
      </c>
      <c r="D29" s="96">
        <v>0.0</v>
      </c>
      <c r="G29" s="93"/>
      <c r="I29" s="53"/>
    </row>
    <row r="30">
      <c r="B30" s="95" t="s">
        <v>28</v>
      </c>
      <c r="C30" s="96">
        <v>100.0</v>
      </c>
      <c r="D30" s="96">
        <v>150.0</v>
      </c>
      <c r="G30" s="93"/>
      <c r="I30" s="53"/>
    </row>
    <row r="31">
      <c r="B31" s="95" t="s">
        <v>29</v>
      </c>
      <c r="C31" s="96">
        <v>80.0</v>
      </c>
      <c r="D31" s="96">
        <v>0.0</v>
      </c>
      <c r="G31" s="93"/>
      <c r="I31" s="53"/>
    </row>
    <row r="32">
      <c r="B32" s="107" t="s">
        <v>30</v>
      </c>
      <c r="C32" s="108">
        <f t="shared" ref="C32:D32" si="4">SUM(C21:C31)</f>
        <v>2510</v>
      </c>
      <c r="D32" s="109">
        <f t="shared" si="4"/>
        <v>2445</v>
      </c>
      <c r="G32" s="93"/>
      <c r="I32" s="53"/>
    </row>
    <row r="33" ht="1.5" customHeight="1">
      <c r="B33" s="26"/>
      <c r="C33" s="110"/>
      <c r="D33" s="102"/>
      <c r="G33" s="93"/>
      <c r="I33" s="53"/>
    </row>
    <row r="34">
      <c r="B34" s="99" t="s">
        <v>47</v>
      </c>
      <c r="C34" s="100">
        <f t="shared" ref="C34:D34" si="5">C18-C32</f>
        <v>7315</v>
      </c>
      <c r="D34" s="100">
        <f t="shared" si="5"/>
        <v>10860</v>
      </c>
      <c r="G34" s="93"/>
      <c r="I34" s="53"/>
    </row>
    <row r="35">
      <c r="B35" s="101"/>
      <c r="C35" s="102"/>
      <c r="D35" s="102"/>
      <c r="G35" s="93"/>
      <c r="H35" s="53"/>
      <c r="I35" s="53"/>
    </row>
    <row r="36">
      <c r="B36" s="103" t="s">
        <v>32</v>
      </c>
      <c r="C36" s="102"/>
      <c r="D36" s="102"/>
      <c r="G36" s="93"/>
      <c r="H36" s="94" t="s">
        <v>5</v>
      </c>
      <c r="I36" s="25"/>
    </row>
    <row r="37">
      <c r="B37" s="111" t="s">
        <v>33</v>
      </c>
      <c r="C37" s="105">
        <v>100.0</v>
      </c>
      <c r="D37" s="105">
        <v>150.0</v>
      </c>
      <c r="G37" s="93"/>
      <c r="H37" s="53"/>
      <c r="I37" s="53"/>
    </row>
    <row r="38">
      <c r="B38" s="95" t="s">
        <v>34</v>
      </c>
      <c r="C38" s="96">
        <v>90.0</v>
      </c>
      <c r="D38" s="96">
        <v>100.0</v>
      </c>
      <c r="G38" s="93"/>
      <c r="I38" s="53"/>
    </row>
    <row r="39">
      <c r="B39" s="103" t="s">
        <v>48</v>
      </c>
      <c r="C39" s="102">
        <f t="shared" ref="C39:D39" si="6">C34+C37+C38</f>
        <v>7505</v>
      </c>
      <c r="D39" s="102">
        <f t="shared" si="6"/>
        <v>11110</v>
      </c>
      <c r="G39" s="93"/>
      <c r="I39" s="53"/>
    </row>
    <row r="40">
      <c r="B40" s="112" t="s">
        <v>49</v>
      </c>
      <c r="C40" s="113">
        <v>1955.0</v>
      </c>
      <c r="D40" s="113">
        <v>2500.0</v>
      </c>
      <c r="G40" s="93"/>
      <c r="I40" s="53"/>
    </row>
    <row r="41">
      <c r="B41" s="101"/>
      <c r="C41" s="102"/>
      <c r="D41" s="102"/>
      <c r="G41" s="93"/>
      <c r="I41" s="53"/>
    </row>
    <row r="42">
      <c r="B42" s="114" t="s">
        <v>50</v>
      </c>
      <c r="C42" s="115">
        <f t="shared" ref="C42:D42" si="7">C39-C40</f>
        <v>5550</v>
      </c>
      <c r="D42" s="115">
        <f t="shared" si="7"/>
        <v>8610</v>
      </c>
      <c r="G42" s="93"/>
      <c r="I42" s="53"/>
    </row>
    <row r="44">
      <c r="C44" s="88"/>
    </row>
  </sheetData>
  <mergeCells count="9">
    <mergeCell ref="G43:H43"/>
    <mergeCell ref="C44:D44"/>
    <mergeCell ref="B2:C2"/>
    <mergeCell ref="G4:H4"/>
    <mergeCell ref="G6:H6"/>
    <mergeCell ref="H8:H11"/>
    <mergeCell ref="H14:H18"/>
    <mergeCell ref="H21:H34"/>
    <mergeCell ref="H37:H42"/>
  </mergeCells>
  <drawing r:id="rId1"/>
</worksheet>
</file>